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<sst xmlns="http://schemas.openxmlformats.org/spreadsheetml/2006/main" count="45" uniqueCount="40">
  <si>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</si>
  <si>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</si>
  <si>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</si>
  <si>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</si>
  <si>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</si>
  <si>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</si>
  <si>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</si>
  <si>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</si>
  <si>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</si>
  <si>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</si>
  <si>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</si>
  <si>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</si>
  <si>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2.1</t>
  </si>
  <si>
    <t>2.2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</si>
  <si>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</si>
  <si>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</si>
  <si>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</si>
  <si>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</si>
  <si>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</si>
  <si>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</si>
  <si>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Human Laborator SRL</t>
  </si>
  <si>
    <t>SC Botiserv SRL</t>
  </si>
  <si>
    <t>SC Manitou SRL</t>
  </si>
  <si>
    <t>SC Uromed SRL</t>
  </si>
  <si>
    <t>SC Cezar Med SRL</t>
  </si>
  <si>
    <t xml:space="preserve">BUGET LABORATOARE =  </t>
  </si>
  <si>
    <t>Criteriul de evaluare resurse 50 %</t>
  </si>
  <si>
    <t>Criteriul de calitate      a)   25%</t>
  </si>
  <si>
    <t>Criteriul de calitate     b)  25%</t>
  </si>
  <si>
    <t>SC Laborator Korall SRL</t>
  </si>
  <si>
    <t>Valoare punct</t>
  </si>
  <si>
    <t>Spital Judetean</t>
  </si>
  <si>
    <t>laborator</t>
  </si>
  <si>
    <t>radiologie</t>
  </si>
  <si>
    <t>contractare</t>
  </si>
  <si>
    <t>PUNCTAJE LABORATOARE DE ANALIZE MEDICALE PENTRU ANUL 2021</t>
  </si>
  <si>
    <t>an 2021</t>
  </si>
  <si>
    <t>august - decembrie</t>
  </si>
  <si>
    <t>SC Clinica Korall SRL Carei</t>
  </si>
  <si>
    <t>pct Satu Mare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</si>
</sst>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9" sqref="D19"/>
    </sheetView>
  </sheetViews>
  <sheetFormatPr defaultColWidth="9.140625" defaultRowHeight="12.75"/>
  <cols>
    <col min="3" max="3" width="9.57421875" style="0" customWidth="1"/>
    <col min="4" max="4" width="14.574218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6" t="s">
        <v>10</v>
      </c>
      <c r="H1" s="36"/>
    </row>
    <row r="2" spans="5:6" ht="20.25">
      <c r="E2" s="29">
        <v>2021</v>
      </c>
      <c r="F2" s="37"/>
    </row>
    <row r="3" ht="12.75">
      <c r="E3" s="47" t="s">
        <v>34</v>
      </c>
    </row>
    <row r="5" spans="1:5" ht="12.75">
      <c r="A5" s="37"/>
      <c r="B5" s="30" t="s">
        <v>25</v>
      </c>
      <c r="E5" s="2">
        <f>D20</f>
        <v>1591175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50</v>
      </c>
      <c r="D9" s="5">
        <f>E5*C9/100</f>
        <v>795587.5</v>
      </c>
      <c r="E9" s="5">
        <f>' anexa 2'!D24</f>
        <v>12326.080000000002</v>
      </c>
      <c r="F9" s="8">
        <f>D9/E9</f>
        <v>64.54505406422804</v>
      </c>
    </row>
    <row r="10" spans="2:6" ht="15">
      <c r="B10" s="4" t="s">
        <v>12</v>
      </c>
      <c r="C10" s="4">
        <v>25</v>
      </c>
      <c r="D10" s="5">
        <f>E5*C10/100</f>
        <v>397793.75</v>
      </c>
      <c r="E10" s="5">
        <f>' anexa 2'!F24</f>
        <v>2058</v>
      </c>
      <c r="F10" s="8">
        <f>D10/E10</f>
        <v>193.29142371234207</v>
      </c>
    </row>
    <row r="11" spans="2:6" ht="15">
      <c r="B11" s="4" t="s">
        <v>13</v>
      </c>
      <c r="C11" s="4">
        <v>25</v>
      </c>
      <c r="D11" s="5">
        <f>E5*C11/100</f>
        <v>397793.75</v>
      </c>
      <c r="E11" s="5">
        <f>' anexa 2'!H24</f>
        <v>8020</v>
      </c>
      <c r="F11" s="8">
        <f>D11/E11</f>
        <v>49.600218204488776</v>
      </c>
    </row>
    <row r="12" spans="2:6" s="3" customFormat="1" ht="15.75">
      <c r="B12" s="6" t="s">
        <v>2</v>
      </c>
      <c r="C12" s="6">
        <f>SUM(C9:C11)</f>
        <v>100</v>
      </c>
      <c r="D12" s="7">
        <f>SUM(D9:D11)</f>
        <v>1591175</v>
      </c>
      <c r="E12" s="7">
        <f>SUM(E9:E10)</f>
        <v>14384.080000000002</v>
      </c>
      <c r="F12" s="7">
        <f>SUM(F9:F11)</f>
        <v>307.4366959810589</v>
      </c>
    </row>
    <row r="16" spans="4:7" ht="12.75">
      <c r="D16" s="30"/>
      <c r="E16" s="2"/>
      <c r="F16" s="2"/>
      <c r="G16" s="2"/>
    </row>
    <row r="17" spans="4:6" ht="12.75">
      <c r="D17" s="39"/>
      <c r="E17" s="39"/>
      <c r="F17" s="9"/>
    </row>
    <row r="18" spans="2:5" ht="12.75">
      <c r="B18" s="37" t="s">
        <v>2</v>
      </c>
      <c r="D18" s="39">
        <v>3182350</v>
      </c>
      <c r="E18" s="39"/>
    </row>
    <row r="19" spans="4:5" ht="12.75">
      <c r="D19" s="39"/>
      <c r="E19" s="40"/>
    </row>
    <row r="20" spans="2:6" ht="12.75">
      <c r="B20" s="37" t="s">
        <v>32</v>
      </c>
      <c r="C20" s="45">
        <v>0.5</v>
      </c>
      <c r="D20" s="2">
        <f>D18*50/100</f>
        <v>1591175</v>
      </c>
      <c r="E20" s="39"/>
      <c r="F20" s="2"/>
    </row>
    <row r="21" spans="2:4" ht="12.75">
      <c r="B21" s="37" t="s">
        <v>33</v>
      </c>
      <c r="C21" s="45">
        <v>0.5</v>
      </c>
      <c r="D21" s="2">
        <f>D18*50/100</f>
        <v>1591175</v>
      </c>
    </row>
    <row r="23" spans="2:4" ht="12.75">
      <c r="B23" s="30"/>
      <c r="D23" s="2"/>
    </row>
    <row r="24" spans="2:4" ht="12.75">
      <c r="B24" s="31"/>
      <c r="D24" s="2"/>
    </row>
    <row r="25" spans="1:4" ht="12.75">
      <c r="A25" s="30"/>
      <c r="B25" s="30"/>
      <c r="D25" s="2"/>
    </row>
    <row r="26" ht="12.75">
      <c r="D26" s="39"/>
    </row>
    <row r="27" ht="12.75">
      <c r="D27" s="2"/>
    </row>
    <row r="28" ht="12.75">
      <c r="D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75" zoomScaleNormal="75" zoomScalePageLayoutView="0" workbookViewId="0" topLeftCell="A1">
      <selection activeCell="I38" sqref="I38"/>
    </sheetView>
  </sheetViews>
  <sheetFormatPr defaultColWidth="16.8515625" defaultRowHeight="12.75"/>
  <cols>
    <col min="1" max="1" width="3.00390625" style="10" customWidth="1"/>
    <col min="2" max="2" width="4.8515625" style="10" customWidth="1"/>
    <col min="3" max="3" width="33.00390625" style="10" customWidth="1"/>
    <col min="4" max="4" width="12.421875" style="10" customWidth="1"/>
    <col min="5" max="5" width="15.28125" style="10" customWidth="1"/>
    <col min="6" max="6" width="7.140625" style="10" customWidth="1"/>
    <col min="7" max="7" width="15.57421875" style="10" customWidth="1"/>
    <col min="8" max="8" width="10.421875" style="10" customWidth="1"/>
    <col min="9" max="9" width="15.00390625" style="10" customWidth="1"/>
    <col min="10" max="10" width="16.140625" style="10" customWidth="1"/>
    <col min="11" max="16384" width="16.8515625" style="10" customWidth="1"/>
  </cols>
  <sheetData>
    <row r="1" spans="2:9" ht="15" customHeight="1">
      <c r="B1" s="11"/>
      <c r="C1" s="35"/>
      <c r="D1" s="11"/>
      <c r="E1" s="11"/>
      <c r="F1" s="11"/>
      <c r="G1" s="11"/>
      <c r="H1" s="11"/>
      <c r="I1" s="11"/>
    </row>
    <row r="2" spans="3:6" ht="18" customHeight="1">
      <c r="C2" s="35"/>
      <c r="D2" s="34" t="s">
        <v>35</v>
      </c>
      <c r="E2" s="34"/>
      <c r="F2" s="34"/>
    </row>
    <row r="3" spans="3:5" ht="18">
      <c r="C3" s="35"/>
      <c r="D3" s="12"/>
      <c r="E3" s="12"/>
    </row>
    <row r="4" spans="3:9" ht="18">
      <c r="C4" s="35"/>
      <c r="D4" s="12"/>
      <c r="E4" s="12"/>
      <c r="F4" s="41"/>
      <c r="G4" s="42" t="s">
        <v>36</v>
      </c>
      <c r="I4" s="46"/>
    </row>
    <row r="5" spans="3:5" ht="18">
      <c r="C5" s="35"/>
      <c r="D5" s="12"/>
      <c r="E5" s="12"/>
    </row>
    <row r="6" spans="4:9" ht="16.5">
      <c r="D6" s="13"/>
      <c r="E6" s="13"/>
      <c r="F6" s="14"/>
      <c r="G6" s="14"/>
      <c r="H6" s="14"/>
      <c r="I6" s="14"/>
    </row>
    <row r="7" spans="2:10" ht="45" customHeight="1">
      <c r="B7" s="15" t="s">
        <v>1</v>
      </c>
      <c r="C7" s="16" t="s">
        <v>0</v>
      </c>
      <c r="D7" s="49" t="s">
        <v>26</v>
      </c>
      <c r="E7" s="50"/>
      <c r="F7" s="49" t="s">
        <v>27</v>
      </c>
      <c r="G7" s="50"/>
      <c r="H7" s="49" t="s">
        <v>28</v>
      </c>
      <c r="I7" s="50"/>
      <c r="J7" s="22"/>
    </row>
    <row r="8" spans="2:10" ht="87.75" customHeight="1">
      <c r="B8" s="15"/>
      <c r="C8" s="15"/>
      <c r="D8" s="15" t="s">
        <v>11</v>
      </c>
      <c r="E8" s="15" t="s">
        <v>3</v>
      </c>
      <c r="F8" s="15" t="s">
        <v>11</v>
      </c>
      <c r="G8" s="15" t="s">
        <v>9</v>
      </c>
      <c r="H8" s="15" t="s">
        <v>11</v>
      </c>
      <c r="I8" s="15" t="s">
        <v>9</v>
      </c>
      <c r="J8" s="15" t="s">
        <v>37</v>
      </c>
    </row>
    <row r="9" spans="2:10" s="21" customFormat="1" ht="16.5">
      <c r="B9" s="17">
        <v>1</v>
      </c>
      <c r="C9" s="17" t="s">
        <v>14</v>
      </c>
      <c r="D9" s="18">
        <v>1059.98</v>
      </c>
      <c r="E9" s="18">
        <f aca="true" t="shared" si="0" ref="E9:E23">D9*$D$26</f>
        <v>68416.46640700044</v>
      </c>
      <c r="F9" s="19">
        <v>130</v>
      </c>
      <c r="G9" s="20">
        <f aca="true" t="shared" si="1" ref="G9:G23">F9*$F$26</f>
        <v>25127.88508260447</v>
      </c>
      <c r="H9" s="19">
        <v>516</v>
      </c>
      <c r="I9" s="20">
        <f aca="true" t="shared" si="2" ref="I9:I23">H9*$H$26</f>
        <v>25593.712593516208</v>
      </c>
      <c r="J9" s="38">
        <f>E9+G9+I9</f>
        <v>119138.0640831211</v>
      </c>
    </row>
    <row r="10" spans="2:10" ht="16.5">
      <c r="B10" s="22">
        <v>2</v>
      </c>
      <c r="C10" s="22" t="s">
        <v>15</v>
      </c>
      <c r="D10" s="43">
        <v>506.8</v>
      </c>
      <c r="E10" s="18">
        <f t="shared" si="0"/>
        <v>32711.43339975077</v>
      </c>
      <c r="F10" s="19">
        <v>146</v>
      </c>
      <c r="G10" s="20">
        <f t="shared" si="1"/>
        <v>28220.547862001942</v>
      </c>
      <c r="H10" s="19">
        <v>636</v>
      </c>
      <c r="I10" s="20">
        <f t="shared" si="2"/>
        <v>31545.738778054863</v>
      </c>
      <c r="J10" s="38">
        <f aca="true" t="shared" si="3" ref="J10:J23">E10+G10+I10</f>
        <v>92477.72003980758</v>
      </c>
    </row>
    <row r="11" spans="2:10" ht="16.5">
      <c r="B11" s="22">
        <v>3</v>
      </c>
      <c r="C11" s="22" t="s">
        <v>16</v>
      </c>
      <c r="D11" s="43">
        <v>762.81</v>
      </c>
      <c r="E11" s="18">
        <f t="shared" si="0"/>
        <v>49235.61269073379</v>
      </c>
      <c r="F11" s="19">
        <v>151</v>
      </c>
      <c r="G11" s="20">
        <f t="shared" si="1"/>
        <v>29187.00498056365</v>
      </c>
      <c r="H11" s="19">
        <v>535</v>
      </c>
      <c r="I11" s="20">
        <f t="shared" si="2"/>
        <v>26536.116739401496</v>
      </c>
      <c r="J11" s="38">
        <f t="shared" si="3"/>
        <v>104958.73441069893</v>
      </c>
    </row>
    <row r="12" spans="2:10" ht="16.5">
      <c r="B12" s="17">
        <v>4</v>
      </c>
      <c r="C12" s="22" t="s">
        <v>17</v>
      </c>
      <c r="D12" s="43">
        <v>589.16</v>
      </c>
      <c r="E12" s="18">
        <f t="shared" si="0"/>
        <v>38027.36405248059</v>
      </c>
      <c r="F12" s="19">
        <v>125</v>
      </c>
      <c r="G12" s="20">
        <f t="shared" si="1"/>
        <v>24161.42796404276</v>
      </c>
      <c r="H12" s="19">
        <v>623</v>
      </c>
      <c r="I12" s="20">
        <f t="shared" si="2"/>
        <v>30900.935941396507</v>
      </c>
      <c r="J12" s="38">
        <f t="shared" si="3"/>
        <v>93089.72795791985</v>
      </c>
    </row>
    <row r="13" spans="2:10" ht="16.5">
      <c r="B13" s="22">
        <v>5</v>
      </c>
      <c r="C13" s="22" t="s">
        <v>18</v>
      </c>
      <c r="D13" s="43">
        <v>885.73</v>
      </c>
      <c r="E13" s="18">
        <f t="shared" si="0"/>
        <v>57169.490736308704</v>
      </c>
      <c r="F13" s="19">
        <v>144</v>
      </c>
      <c r="G13" s="20">
        <f t="shared" si="1"/>
        <v>27833.965014577258</v>
      </c>
      <c r="H13" s="19">
        <v>652</v>
      </c>
      <c r="I13" s="20">
        <f t="shared" si="2"/>
        <v>32339.34226932668</v>
      </c>
      <c r="J13" s="38">
        <f t="shared" si="3"/>
        <v>117342.79802021263</v>
      </c>
    </row>
    <row r="14" spans="2:10" ht="16.5">
      <c r="B14" s="22">
        <v>6</v>
      </c>
      <c r="C14" s="22" t="s">
        <v>19</v>
      </c>
      <c r="D14" s="43">
        <v>835.16</v>
      </c>
      <c r="E14" s="18">
        <f t="shared" si="0"/>
        <v>53905.44735228069</v>
      </c>
      <c r="F14" s="19">
        <v>139</v>
      </c>
      <c r="G14" s="20">
        <f t="shared" si="1"/>
        <v>26867.507896015548</v>
      </c>
      <c r="H14" s="19">
        <v>560</v>
      </c>
      <c r="I14" s="20">
        <f t="shared" si="2"/>
        <v>27776.122194513715</v>
      </c>
      <c r="J14" s="38">
        <f t="shared" si="3"/>
        <v>108549.07744280994</v>
      </c>
    </row>
    <row r="15" spans="2:10" ht="16.5">
      <c r="B15" s="17">
        <v>7</v>
      </c>
      <c r="C15" s="23" t="s">
        <v>20</v>
      </c>
      <c r="D15" s="43">
        <v>709.56</v>
      </c>
      <c r="E15" s="18">
        <f t="shared" si="0"/>
        <v>45798.588561813645</v>
      </c>
      <c r="F15" s="19">
        <v>156</v>
      </c>
      <c r="G15" s="20">
        <f t="shared" si="1"/>
        <v>30153.46209912536</v>
      </c>
      <c r="H15" s="19">
        <v>496</v>
      </c>
      <c r="I15" s="20">
        <f t="shared" si="2"/>
        <v>24601.708229426433</v>
      </c>
      <c r="J15" s="38">
        <f t="shared" si="3"/>
        <v>100553.75889036545</v>
      </c>
    </row>
    <row r="16" spans="2:10" ht="16.5">
      <c r="B16" s="22">
        <v>8</v>
      </c>
      <c r="C16" s="23" t="s">
        <v>23</v>
      </c>
      <c r="D16" s="43">
        <v>660.98</v>
      </c>
      <c r="E16" s="18">
        <f t="shared" si="0"/>
        <v>42662.98983537345</v>
      </c>
      <c r="F16" s="19">
        <v>140</v>
      </c>
      <c r="G16" s="20">
        <f t="shared" si="1"/>
        <v>27060.79931972789</v>
      </c>
      <c r="H16" s="19">
        <v>502</v>
      </c>
      <c r="I16" s="20">
        <f t="shared" si="2"/>
        <v>24899.309538653364</v>
      </c>
      <c r="J16" s="38">
        <f t="shared" si="3"/>
        <v>94623.09869375471</v>
      </c>
    </row>
    <row r="17" spans="2:10" ht="16.5">
      <c r="B17" s="22">
        <v>9</v>
      </c>
      <c r="C17" s="23" t="s">
        <v>24</v>
      </c>
      <c r="D17" s="43">
        <v>468.1</v>
      </c>
      <c r="E17" s="18">
        <f t="shared" si="0"/>
        <v>30213.539807465146</v>
      </c>
      <c r="F17" s="19">
        <v>136</v>
      </c>
      <c r="G17" s="20">
        <f t="shared" si="1"/>
        <v>26287.633624878523</v>
      </c>
      <c r="H17" s="19">
        <v>526</v>
      </c>
      <c r="I17" s="20">
        <f t="shared" si="2"/>
        <v>26089.714775561097</v>
      </c>
      <c r="J17" s="38">
        <f t="shared" si="3"/>
        <v>82590.88820790476</v>
      </c>
    </row>
    <row r="18" spans="2:10" ht="16.5">
      <c r="B18" s="17">
        <v>10</v>
      </c>
      <c r="C18" s="22" t="s">
        <v>21</v>
      </c>
      <c r="D18" s="43">
        <v>1035.8</v>
      </c>
      <c r="E18" s="18">
        <f t="shared" si="0"/>
        <v>66855.7669997274</v>
      </c>
      <c r="F18" s="19">
        <v>140</v>
      </c>
      <c r="G18" s="20">
        <f t="shared" si="1"/>
        <v>27060.79931972789</v>
      </c>
      <c r="H18" s="19">
        <v>512</v>
      </c>
      <c r="I18" s="20">
        <f t="shared" si="2"/>
        <v>25395.311720698253</v>
      </c>
      <c r="J18" s="38">
        <f t="shared" si="3"/>
        <v>119311.87804015355</v>
      </c>
    </row>
    <row r="19" spans="2:10" ht="16.5">
      <c r="B19" s="22">
        <v>11</v>
      </c>
      <c r="C19" s="22" t="s">
        <v>38</v>
      </c>
      <c r="D19" s="43">
        <v>900.88</v>
      </c>
      <c r="E19" s="18">
        <f t="shared" si="0"/>
        <v>58147.348305381754</v>
      </c>
      <c r="F19" s="19">
        <v>132</v>
      </c>
      <c r="G19" s="20">
        <f t="shared" si="1"/>
        <v>25514.467930029154</v>
      </c>
      <c r="H19" s="19">
        <v>532</v>
      </c>
      <c r="I19" s="20">
        <f t="shared" si="2"/>
        <v>26387.316084788028</v>
      </c>
      <c r="J19" s="38">
        <f t="shared" si="3"/>
        <v>110049.13232019893</v>
      </c>
    </row>
    <row r="20" spans="2:10" ht="16.5">
      <c r="B20" s="22"/>
      <c r="C20" s="48" t="s">
        <v>39</v>
      </c>
      <c r="D20" s="43">
        <v>1033.2</v>
      </c>
      <c r="E20" s="18">
        <f t="shared" si="0"/>
        <v>66687.94985916042</v>
      </c>
      <c r="F20" s="19">
        <v>132</v>
      </c>
      <c r="G20" s="20">
        <f t="shared" si="1"/>
        <v>25514.467930029154</v>
      </c>
      <c r="H20" s="19">
        <v>528</v>
      </c>
      <c r="I20" s="20">
        <f t="shared" si="2"/>
        <v>26188.915211970074</v>
      </c>
      <c r="J20" s="38">
        <f>E20+G20+I20</f>
        <v>118391.33300115966</v>
      </c>
    </row>
    <row r="21" spans="2:10" ht="16.5">
      <c r="B21" s="22">
        <v>12</v>
      </c>
      <c r="C21" s="22" t="s">
        <v>29</v>
      </c>
      <c r="D21" s="43">
        <v>1070.4</v>
      </c>
      <c r="E21" s="18">
        <f t="shared" si="0"/>
        <v>69089.0258703497</v>
      </c>
      <c r="F21" s="19">
        <v>128</v>
      </c>
      <c r="G21" s="20">
        <f t="shared" si="1"/>
        <v>24741.302235179784</v>
      </c>
      <c r="H21" s="19">
        <v>500</v>
      </c>
      <c r="I21" s="20">
        <f t="shared" si="2"/>
        <v>24800.109102244387</v>
      </c>
      <c r="J21" s="38">
        <f t="shared" si="3"/>
        <v>118630.43720777387</v>
      </c>
    </row>
    <row r="22" spans="2:10" ht="16.5">
      <c r="B22" s="17">
        <v>13</v>
      </c>
      <c r="C22" s="22" t="s">
        <v>22</v>
      </c>
      <c r="D22" s="43">
        <v>868.52</v>
      </c>
      <c r="E22" s="18">
        <f t="shared" si="0"/>
        <v>56058.67035586334</v>
      </c>
      <c r="F22" s="19">
        <v>131</v>
      </c>
      <c r="G22" s="20">
        <f t="shared" si="1"/>
        <v>25321.17650631681</v>
      </c>
      <c r="H22" s="19">
        <v>440</v>
      </c>
      <c r="I22" s="20">
        <f t="shared" si="2"/>
        <v>21824.096009975063</v>
      </c>
      <c r="J22" s="38">
        <f t="shared" si="3"/>
        <v>103203.94287215521</v>
      </c>
    </row>
    <row r="23" spans="2:10" ht="16.5">
      <c r="B23" s="22">
        <v>14</v>
      </c>
      <c r="C23" s="22" t="s">
        <v>31</v>
      </c>
      <c r="D23" s="43">
        <v>939</v>
      </c>
      <c r="E23" s="18">
        <f t="shared" si="0"/>
        <v>60607.80576631013</v>
      </c>
      <c r="F23" s="19">
        <v>128</v>
      </c>
      <c r="G23" s="20">
        <f t="shared" si="1"/>
        <v>24741.302235179784</v>
      </c>
      <c r="H23" s="19">
        <v>462</v>
      </c>
      <c r="I23" s="20">
        <f t="shared" si="2"/>
        <v>22915.300810473815</v>
      </c>
      <c r="J23" s="38">
        <f t="shared" si="3"/>
        <v>108264.40881196373</v>
      </c>
    </row>
    <row r="24" spans="2:10" s="27" customFormat="1" ht="16.5">
      <c r="B24" s="24"/>
      <c r="C24" s="24" t="s">
        <v>2</v>
      </c>
      <c r="D24" s="25">
        <f aca="true" t="shared" si="4" ref="D24:I24">SUM(D9:D23)</f>
        <v>12326.080000000002</v>
      </c>
      <c r="E24" s="25">
        <f t="shared" si="4"/>
        <v>795587.4999999999</v>
      </c>
      <c r="F24" s="26">
        <f t="shared" si="4"/>
        <v>2058</v>
      </c>
      <c r="G24" s="25">
        <f t="shared" si="4"/>
        <v>397793.7499999999</v>
      </c>
      <c r="H24" s="28">
        <f t="shared" si="4"/>
        <v>8020</v>
      </c>
      <c r="I24" s="25">
        <f t="shared" si="4"/>
        <v>397793.74999999994</v>
      </c>
      <c r="J24" s="38">
        <f>SUM(J9:J23)</f>
        <v>1591174.9999999998</v>
      </c>
    </row>
    <row r="25" spans="4:8" ht="16.5">
      <c r="D25" s="44"/>
      <c r="H25" s="44"/>
    </row>
    <row r="26" spans="3:8" ht="16.5">
      <c r="C26" s="10" t="s">
        <v>30</v>
      </c>
      <c r="D26" s="44">
        <f>'anexa 1'!F9</f>
        <v>64.54505406422804</v>
      </c>
      <c r="F26" s="10">
        <f>'anexa 1'!F10</f>
        <v>193.29142371234207</v>
      </c>
      <c r="H26" s="44">
        <f>'anexa 1'!F11</f>
        <v>49.600218204488776</v>
      </c>
    </row>
    <row r="29" spans="3:5" ht="18">
      <c r="C29" s="33"/>
      <c r="D29" s="32"/>
      <c r="E29" s="33"/>
    </row>
    <row r="30" spans="3:5" ht="18">
      <c r="C30" s="33"/>
      <c r="D30" s="32"/>
      <c r="E30" s="33"/>
    </row>
  </sheetData>
  <sheetProtection/>
  <mergeCells count="3">
    <mergeCell ref="D7:E7"/>
    <mergeCell ref="F7:G7"/>
    <mergeCell ref="H7:I7"/>
  </mergeCells>
  <printOptions/>
  <pageMargins left="0.3" right="0.17" top="0.93" bottom="1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Otilia</cp:lastModifiedBy>
  <cp:lastPrinted>2021-06-29T08:10:49Z</cp:lastPrinted>
  <dcterms:created xsi:type="dcterms:W3CDTF">1996-10-14T23:33:28Z</dcterms:created>
  <dcterms:modified xsi:type="dcterms:W3CDTF">2021-08-02T08:10:05Z</dcterms:modified>
  <cp:category/>
  <cp:version/>
  <cp:contentType/>
  <cp:contentStatus/>
</cp:coreProperties>
</file>